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J3"/>
  <c r="K3" s="1"/>
  <c r="J4"/>
  <c r="K4" s="1"/>
  <c r="J25"/>
  <c r="K25" s="1"/>
  <c r="J24"/>
  <c r="K24" s="1"/>
  <c r="J23"/>
  <c r="K23" s="1"/>
  <c r="J5" l="1"/>
  <c r="K5" s="1"/>
  <c r="J26"/>
  <c r="K26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K27" l="1"/>
  <c r="G29" s="1"/>
</calcChain>
</file>

<file path=xl/sharedStrings.xml><?xml version="1.0" encoding="utf-8"?>
<sst xmlns="http://schemas.openxmlformats.org/spreadsheetml/2006/main" count="109" uniqueCount="73">
  <si>
    <t>P.IVA</t>
  </si>
  <si>
    <t>Ragione Sociale</t>
  </si>
  <si>
    <t>Tipo Doc.</t>
  </si>
  <si>
    <t>Numero Fattura</t>
  </si>
  <si>
    <t>Data Fattura</t>
  </si>
  <si>
    <t>Scadenza Pagamento</t>
  </si>
  <si>
    <t>Importo</t>
  </si>
  <si>
    <t>Numero mandato</t>
  </si>
  <si>
    <t>Data Pagamento</t>
  </si>
  <si>
    <t>Giorni Differenza *</t>
  </si>
  <si>
    <t>Ritardo ponderato</t>
  </si>
  <si>
    <t>TD01</t>
  </si>
  <si>
    <t>TD06</t>
  </si>
  <si>
    <t>* Il calcolo della differenza giorni viene effettuata tra la data pagamento o il 31/12 dell'anno e la scadenza pagamento</t>
  </si>
  <si>
    <t>Indicatore di tempestività dei pagamenti</t>
  </si>
  <si>
    <t>073</t>
  </si>
  <si>
    <t>01879020517</t>
  </si>
  <si>
    <t>02175550819</t>
  </si>
  <si>
    <t>DRINK &amp; WINE</t>
  </si>
  <si>
    <t>14</t>
  </si>
  <si>
    <t>01898390818</t>
  </si>
  <si>
    <t>CORRAO FELICE ROBERTO SRL</t>
  </si>
  <si>
    <t>018</t>
  </si>
  <si>
    <t>01957070814</t>
  </si>
  <si>
    <t>NUOVA STAMPA</t>
  </si>
  <si>
    <t>1</t>
  </si>
  <si>
    <t>02711070827</t>
  </si>
  <si>
    <t>REGIONE SICILIANA - GURS</t>
  </si>
  <si>
    <t>0343</t>
  </si>
  <si>
    <t>501</t>
  </si>
  <si>
    <t>03543000370</t>
  </si>
  <si>
    <t>UP DAY</t>
  </si>
  <si>
    <t>3690</t>
  </si>
  <si>
    <t>08921730019</t>
  </si>
  <si>
    <t>FAXNET SRL</t>
  </si>
  <si>
    <t>02245870817</t>
  </si>
  <si>
    <t>PROFESSIONE UFFICIO</t>
  </si>
  <si>
    <t>27</t>
  </si>
  <si>
    <t>01713890810</t>
  </si>
  <si>
    <t>COFFEE EXPRESS SRL</t>
  </si>
  <si>
    <t>09346150155</t>
  </si>
  <si>
    <t>AZOLVER ITALIA SRL</t>
  </si>
  <si>
    <t>324</t>
  </si>
  <si>
    <t>02045440811</t>
  </si>
  <si>
    <t>F.LLI STRAZZERA</t>
  </si>
  <si>
    <t>01190290815</t>
  </si>
  <si>
    <t>PULIDOR 2000</t>
  </si>
  <si>
    <t>7</t>
  </si>
  <si>
    <t>01114601006</t>
  </si>
  <si>
    <t>POSTE ITALIANE SPA</t>
  </si>
  <si>
    <t>TD24</t>
  </si>
  <si>
    <t>4176</t>
  </si>
  <si>
    <t>02390110811</t>
  </si>
  <si>
    <t>ALOISIO GIOVANNI</t>
  </si>
  <si>
    <t>05820350824</t>
  </si>
  <si>
    <t>AVV. RIZZITANO LUCA</t>
  </si>
  <si>
    <t>00825330285</t>
  </si>
  <si>
    <t>SONEPAR ITALIA SPA</t>
  </si>
  <si>
    <t>471</t>
  </si>
  <si>
    <t>9</t>
  </si>
  <si>
    <t>02904460173</t>
  </si>
  <si>
    <t>STUDIOFARMA SRL</t>
  </si>
  <si>
    <t>304</t>
  </si>
  <si>
    <t>00053810149</t>
  </si>
  <si>
    <t>BANCA POPOLARE DI SONDRIO</t>
  </si>
  <si>
    <t>1447</t>
  </si>
  <si>
    <t>Riepilogo fatture del periodo con calcolo dell'indice di tempestività dei pagamenti - Primo trimestre 2022</t>
  </si>
  <si>
    <t>3</t>
  </si>
  <si>
    <t>02170960815</t>
  </si>
  <si>
    <t>TITONE MAURO</t>
  </si>
  <si>
    <t>ARUBA PEC S.P.A.</t>
  </si>
  <si>
    <t>ARUBA S.P.A.</t>
  </si>
  <si>
    <t>01573850516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</si>
</sst>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64" fontId="1" fillId="0" borderId="0" xfId="1" applyFont="1"/>
    <xf numFmtId="0" fontId="4" fillId="0" borderId="0" xfId="0" applyFont="1"/>
    <xf numFmtId="164" fontId="2" fillId="0" borderId="0" xfId="1" applyFont="1"/>
    <xf numFmtId="44" fontId="2" fillId="0" borderId="0" xfId="0" applyNumberFormat="1" applyFont="1"/>
    <xf numFmtId="4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I27" sqref="I27"/>
    </sheetView>
  </sheetViews>
  <sheetFormatPr defaultRowHeight="15"/>
  <cols>
    <col min="1" max="1" width="23.28515625" customWidth="1"/>
    <col min="2" max="2" width="43.28515625" customWidth="1"/>
    <col min="3" max="3" width="5.85546875" customWidth="1"/>
    <col min="4" max="4" width="28" customWidth="1"/>
    <col min="5" max="5" width="15.5703125" customWidth="1"/>
    <col min="6" max="6" width="13.5703125" customWidth="1"/>
    <col min="7" max="7" width="21.42578125" customWidth="1"/>
    <col min="8" max="8" width="8.85546875" bestFit="1" customWidth="1"/>
    <col min="9" max="9" width="11" bestFit="1" customWidth="1"/>
    <col min="10" max="10" width="12.5703125" customWidth="1"/>
    <col min="11" max="11" width="16.7109375" customWidth="1"/>
  </cols>
  <sheetData>
    <row r="1" spans="1:11">
      <c r="A1" s="13" t="s">
        <v>66</v>
      </c>
      <c r="B1" s="13"/>
      <c r="C1" s="13"/>
      <c r="D1" s="13"/>
      <c r="E1" s="13"/>
      <c r="F1" s="13"/>
    </row>
    <row r="2" spans="1:11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2" t="s">
        <v>10</v>
      </c>
    </row>
    <row r="3" spans="1:11">
      <c r="A3" s="12" t="s">
        <v>35</v>
      </c>
      <c r="B3" t="s">
        <v>36</v>
      </c>
      <c r="C3" t="s">
        <v>11</v>
      </c>
      <c r="D3" s="12" t="s">
        <v>67</v>
      </c>
      <c r="E3" s="3">
        <v>44565</v>
      </c>
      <c r="F3" s="3">
        <v>44565</v>
      </c>
      <c r="G3" s="4">
        <v>95.37</v>
      </c>
      <c r="H3">
        <v>197</v>
      </c>
      <c r="I3" s="3">
        <v>44572</v>
      </c>
      <c r="J3">
        <f>IF(OR(ISBLANK(I3),ISBLANK(F3)),0,I3-F3)</f>
        <v>7</v>
      </c>
      <c r="K3" s="4">
        <f t="shared" ref="K3:K4" si="0">G3*J3</f>
        <v>667.59</v>
      </c>
    </row>
    <row r="4" spans="1:11">
      <c r="A4" s="12" t="s">
        <v>68</v>
      </c>
      <c r="B4" t="s">
        <v>69</v>
      </c>
      <c r="C4" t="s">
        <v>11</v>
      </c>
      <c r="D4" s="12" t="s">
        <v>25</v>
      </c>
      <c r="E4" s="3">
        <v>44565</v>
      </c>
      <c r="F4" s="3">
        <v>44565</v>
      </c>
      <c r="G4" s="4">
        <v>156</v>
      </c>
      <c r="H4">
        <v>198</v>
      </c>
      <c r="I4" s="3">
        <v>44589</v>
      </c>
      <c r="J4">
        <f>IF(OR(ISBLANK(I4),ISBLANK(F4)),0,I4-F4)</f>
        <v>24</v>
      </c>
      <c r="K4" s="4">
        <f t="shared" si="0"/>
        <v>3744</v>
      </c>
    </row>
    <row r="5" spans="1:11">
      <c r="A5" s="12" t="s">
        <v>16</v>
      </c>
      <c r="B5" t="s">
        <v>70</v>
      </c>
      <c r="C5" t="s">
        <v>11</v>
      </c>
      <c r="D5" s="12" t="s">
        <v>15</v>
      </c>
      <c r="E5" s="3">
        <v>44592</v>
      </c>
      <c r="F5" s="3">
        <v>44651</v>
      </c>
      <c r="G5" s="4">
        <v>150</v>
      </c>
      <c r="H5">
        <v>1</v>
      </c>
      <c r="I5" s="3">
        <v>44572</v>
      </c>
      <c r="J5">
        <f t="shared" ref="J5:J26" si="1">IF(OR(ISBLANK(I5),ISBLANK(F5)),0,I5-F5)</f>
        <v>-79</v>
      </c>
      <c r="K5" s="4">
        <f t="shared" ref="K5:K25" si="2">G5*J5</f>
        <v>-11850</v>
      </c>
    </row>
    <row r="6" spans="1:11">
      <c r="A6" s="12" t="s">
        <v>17</v>
      </c>
      <c r="B6" t="s">
        <v>18</v>
      </c>
      <c r="C6" t="s">
        <v>11</v>
      </c>
      <c r="D6" s="12" t="s">
        <v>19</v>
      </c>
      <c r="E6" s="3">
        <v>44569</v>
      </c>
      <c r="F6" s="3">
        <v>44569</v>
      </c>
      <c r="G6" s="4">
        <v>21.82</v>
      </c>
      <c r="H6">
        <v>2</v>
      </c>
      <c r="I6" s="3">
        <v>44572</v>
      </c>
      <c r="J6">
        <f t="shared" si="1"/>
        <v>3</v>
      </c>
      <c r="K6" s="4">
        <f t="shared" si="2"/>
        <v>65.460000000000008</v>
      </c>
    </row>
    <row r="7" spans="1:11">
      <c r="A7" s="12" t="s">
        <v>20</v>
      </c>
      <c r="B7" t="s">
        <v>21</v>
      </c>
      <c r="C7" t="s">
        <v>11</v>
      </c>
      <c r="D7" s="12" t="s">
        <v>22</v>
      </c>
      <c r="E7" s="3">
        <v>44573</v>
      </c>
      <c r="F7" s="3">
        <v>44604</v>
      </c>
      <c r="G7" s="4">
        <v>284.45999999999998</v>
      </c>
      <c r="H7">
        <v>16</v>
      </c>
      <c r="I7" s="3">
        <v>44587</v>
      </c>
      <c r="J7">
        <f t="shared" si="1"/>
        <v>-17</v>
      </c>
      <c r="K7" s="4">
        <f t="shared" si="2"/>
        <v>-4835.82</v>
      </c>
    </row>
    <row r="8" spans="1:11">
      <c r="A8" s="12" t="s">
        <v>23</v>
      </c>
      <c r="B8" t="s">
        <v>24</v>
      </c>
      <c r="C8" t="s">
        <v>11</v>
      </c>
      <c r="D8" s="12" t="s">
        <v>25</v>
      </c>
      <c r="E8" s="3">
        <v>44578</v>
      </c>
      <c r="F8" s="3"/>
      <c r="G8" s="4">
        <v>4461.75</v>
      </c>
      <c r="H8">
        <v>15</v>
      </c>
      <c r="I8" s="3">
        <v>44587</v>
      </c>
      <c r="J8">
        <f t="shared" si="1"/>
        <v>0</v>
      </c>
      <c r="K8" s="4">
        <f t="shared" si="2"/>
        <v>0</v>
      </c>
    </row>
    <row r="9" spans="1:11">
      <c r="A9" s="12" t="s">
        <v>26</v>
      </c>
      <c r="B9" t="s">
        <v>27</v>
      </c>
      <c r="C9" t="s">
        <v>11</v>
      </c>
      <c r="D9" s="12" t="s">
        <v>28</v>
      </c>
      <c r="E9" s="3">
        <v>44610</v>
      </c>
      <c r="F9" s="3"/>
      <c r="G9" s="4">
        <v>104</v>
      </c>
      <c r="H9">
        <v>4</v>
      </c>
      <c r="I9" s="3">
        <v>44580</v>
      </c>
      <c r="J9">
        <f t="shared" si="1"/>
        <v>0</v>
      </c>
      <c r="K9" s="4">
        <f t="shared" si="2"/>
        <v>0</v>
      </c>
    </row>
    <row r="10" spans="1:11">
      <c r="A10" s="12" t="s">
        <v>72</v>
      </c>
      <c r="B10" t="s">
        <v>71</v>
      </c>
      <c r="C10" t="s">
        <v>11</v>
      </c>
      <c r="D10" s="12" t="s">
        <v>29</v>
      </c>
      <c r="E10" s="3">
        <v>44592</v>
      </c>
      <c r="F10" s="3">
        <v>44593</v>
      </c>
      <c r="G10" s="4">
        <v>50</v>
      </c>
      <c r="H10">
        <v>7</v>
      </c>
      <c r="I10" s="3">
        <v>44582</v>
      </c>
      <c r="J10">
        <f t="shared" si="1"/>
        <v>-11</v>
      </c>
      <c r="K10" s="4">
        <f t="shared" si="2"/>
        <v>-550</v>
      </c>
    </row>
    <row r="11" spans="1:11">
      <c r="A11" s="12" t="s">
        <v>30</v>
      </c>
      <c r="B11" t="s">
        <v>31</v>
      </c>
      <c r="C11" t="s">
        <v>11</v>
      </c>
      <c r="D11" s="12" t="s">
        <v>32</v>
      </c>
      <c r="E11" s="3">
        <v>44571</v>
      </c>
      <c r="F11" s="3">
        <v>44601</v>
      </c>
      <c r="G11" s="4">
        <v>700.4</v>
      </c>
      <c r="H11">
        <v>17</v>
      </c>
      <c r="I11" s="3">
        <v>44587</v>
      </c>
      <c r="J11">
        <f t="shared" si="1"/>
        <v>-14</v>
      </c>
      <c r="K11" s="4">
        <f t="shared" si="2"/>
        <v>-9805.6</v>
      </c>
    </row>
    <row r="12" spans="1:11">
      <c r="A12" s="12" t="s">
        <v>33</v>
      </c>
      <c r="B12" t="s">
        <v>34</v>
      </c>
      <c r="C12" t="s">
        <v>11</v>
      </c>
      <c r="D12" s="12" t="s">
        <v>25</v>
      </c>
      <c r="E12" s="3">
        <v>44572</v>
      </c>
      <c r="F12" s="3"/>
      <c r="G12" s="4">
        <v>39.340000000000003</v>
      </c>
      <c r="H12">
        <v>18</v>
      </c>
      <c r="I12" s="3">
        <v>44587</v>
      </c>
      <c r="J12">
        <f t="shared" si="1"/>
        <v>0</v>
      </c>
      <c r="K12" s="4">
        <f t="shared" si="2"/>
        <v>0</v>
      </c>
    </row>
    <row r="13" spans="1:11">
      <c r="A13" s="12" t="s">
        <v>35</v>
      </c>
      <c r="B13" t="s">
        <v>36</v>
      </c>
      <c r="C13" t="s">
        <v>11</v>
      </c>
      <c r="D13" s="12" t="s">
        <v>37</v>
      </c>
      <c r="E13" s="3">
        <v>44585</v>
      </c>
      <c r="F13" s="3">
        <v>44585</v>
      </c>
      <c r="G13" s="4">
        <v>147</v>
      </c>
      <c r="H13">
        <v>19</v>
      </c>
      <c r="I13" s="3">
        <v>44587</v>
      </c>
      <c r="J13">
        <f t="shared" si="1"/>
        <v>2</v>
      </c>
      <c r="K13" s="4">
        <f t="shared" si="2"/>
        <v>294</v>
      </c>
    </row>
    <row r="14" spans="1:11">
      <c r="A14" s="12" t="s">
        <v>38</v>
      </c>
      <c r="B14" t="s">
        <v>39</v>
      </c>
      <c r="C14" t="s">
        <v>11</v>
      </c>
      <c r="D14" s="12" t="s">
        <v>25</v>
      </c>
      <c r="E14" s="3">
        <v>44583</v>
      </c>
      <c r="F14" s="3">
        <v>44583</v>
      </c>
      <c r="G14" s="4">
        <v>87</v>
      </c>
      <c r="H14">
        <v>20</v>
      </c>
      <c r="I14" s="3">
        <v>44587</v>
      </c>
      <c r="J14">
        <f t="shared" si="1"/>
        <v>4</v>
      </c>
      <c r="K14" s="4">
        <f t="shared" si="2"/>
        <v>348</v>
      </c>
    </row>
    <row r="15" spans="1:11">
      <c r="A15" s="12" t="s">
        <v>40</v>
      </c>
      <c r="B15" t="s">
        <v>41</v>
      </c>
      <c r="C15" t="s">
        <v>11</v>
      </c>
      <c r="D15" s="12" t="s">
        <v>42</v>
      </c>
      <c r="E15" s="3">
        <v>44578</v>
      </c>
      <c r="F15" s="3">
        <v>44608</v>
      </c>
      <c r="G15" s="4">
        <v>145</v>
      </c>
      <c r="H15">
        <v>21</v>
      </c>
      <c r="I15" s="3">
        <v>44589</v>
      </c>
      <c r="J15">
        <f t="shared" si="1"/>
        <v>-19</v>
      </c>
      <c r="K15" s="4">
        <f t="shared" si="2"/>
        <v>-2755</v>
      </c>
    </row>
    <row r="16" spans="1:11">
      <c r="A16" s="12" t="s">
        <v>43</v>
      </c>
      <c r="B16" t="s">
        <v>44</v>
      </c>
      <c r="C16" t="s">
        <v>11</v>
      </c>
      <c r="D16" s="12" t="s">
        <v>25</v>
      </c>
      <c r="E16" s="3">
        <v>44592</v>
      </c>
      <c r="F16" s="3"/>
      <c r="G16" s="4">
        <v>90.57</v>
      </c>
      <c r="H16">
        <v>23</v>
      </c>
      <c r="I16" s="3">
        <v>44602</v>
      </c>
      <c r="J16">
        <f t="shared" si="1"/>
        <v>0</v>
      </c>
      <c r="K16" s="4">
        <f t="shared" si="2"/>
        <v>0</v>
      </c>
    </row>
    <row r="17" spans="1:11">
      <c r="A17" s="12" t="s">
        <v>45</v>
      </c>
      <c r="B17" t="s">
        <v>46</v>
      </c>
      <c r="C17" t="s">
        <v>11</v>
      </c>
      <c r="D17" s="12" t="s">
        <v>47</v>
      </c>
      <c r="E17" s="3">
        <v>44592</v>
      </c>
      <c r="F17" s="3">
        <v>44592</v>
      </c>
      <c r="G17" s="4">
        <v>160</v>
      </c>
      <c r="H17">
        <v>24</v>
      </c>
      <c r="I17" s="3">
        <v>44602</v>
      </c>
      <c r="J17">
        <f t="shared" si="1"/>
        <v>10</v>
      </c>
      <c r="K17" s="4">
        <f t="shared" si="2"/>
        <v>1600</v>
      </c>
    </row>
    <row r="18" spans="1:11">
      <c r="A18" s="12" t="s">
        <v>48</v>
      </c>
      <c r="B18" t="s">
        <v>49</v>
      </c>
      <c r="C18" t="s">
        <v>50</v>
      </c>
      <c r="D18" s="12" t="s">
        <v>51</v>
      </c>
      <c r="E18" s="3">
        <v>44592</v>
      </c>
      <c r="F18" s="3"/>
      <c r="G18" s="4">
        <v>187.52</v>
      </c>
      <c r="H18">
        <v>25</v>
      </c>
      <c r="I18" s="3">
        <v>44581</v>
      </c>
      <c r="J18">
        <f t="shared" si="1"/>
        <v>0</v>
      </c>
      <c r="K18" s="4">
        <f t="shared" si="2"/>
        <v>0</v>
      </c>
    </row>
    <row r="19" spans="1:11">
      <c r="A19" s="12" t="s">
        <v>52</v>
      </c>
      <c r="B19" t="s">
        <v>53</v>
      </c>
      <c r="C19" t="s">
        <v>11</v>
      </c>
      <c r="D19" s="12" t="s">
        <v>25</v>
      </c>
      <c r="E19" s="3">
        <v>44597</v>
      </c>
      <c r="F19" s="3">
        <v>44599</v>
      </c>
      <c r="G19" s="4">
        <v>255</v>
      </c>
      <c r="H19">
        <v>26</v>
      </c>
      <c r="I19" s="3">
        <v>44616</v>
      </c>
      <c r="J19">
        <f t="shared" si="1"/>
        <v>17</v>
      </c>
      <c r="K19" s="4">
        <f t="shared" si="2"/>
        <v>4335</v>
      </c>
    </row>
    <row r="20" spans="1:11">
      <c r="A20" s="12" t="s">
        <v>54</v>
      </c>
      <c r="B20" t="s">
        <v>55</v>
      </c>
      <c r="C20" t="s">
        <v>12</v>
      </c>
      <c r="D20" s="12" t="s">
        <v>25</v>
      </c>
      <c r="E20" s="3">
        <v>44610</v>
      </c>
      <c r="F20" s="3">
        <v>44610</v>
      </c>
      <c r="G20" s="4">
        <v>1800</v>
      </c>
      <c r="H20">
        <v>34</v>
      </c>
      <c r="I20" s="3">
        <v>44621</v>
      </c>
      <c r="J20">
        <f t="shared" si="1"/>
        <v>11</v>
      </c>
      <c r="K20" s="4">
        <f t="shared" si="2"/>
        <v>19800</v>
      </c>
    </row>
    <row r="21" spans="1:11">
      <c r="A21" s="12" t="s">
        <v>56</v>
      </c>
      <c r="B21" t="s">
        <v>57</v>
      </c>
      <c r="C21" t="s">
        <v>11</v>
      </c>
      <c r="D21" s="12" t="s">
        <v>58</v>
      </c>
      <c r="E21" s="3">
        <v>44631</v>
      </c>
      <c r="F21" s="3">
        <v>44631</v>
      </c>
      <c r="G21" s="4">
        <v>42.26</v>
      </c>
      <c r="H21">
        <v>38</v>
      </c>
      <c r="I21" s="3">
        <v>44634</v>
      </c>
      <c r="J21">
        <f t="shared" si="1"/>
        <v>3</v>
      </c>
      <c r="K21" s="4">
        <f t="shared" si="2"/>
        <v>126.78</v>
      </c>
    </row>
    <row r="22" spans="1:11">
      <c r="A22" s="12" t="s">
        <v>45</v>
      </c>
      <c r="B22" t="s">
        <v>46</v>
      </c>
      <c r="C22" t="s">
        <v>11</v>
      </c>
      <c r="D22" s="12" t="s">
        <v>59</v>
      </c>
      <c r="E22" s="3">
        <v>44625</v>
      </c>
      <c r="F22" s="3">
        <v>44625</v>
      </c>
      <c r="G22" s="4">
        <v>160</v>
      </c>
      <c r="H22">
        <v>39</v>
      </c>
      <c r="I22" s="3">
        <v>44645</v>
      </c>
      <c r="J22">
        <f t="shared" si="1"/>
        <v>20</v>
      </c>
      <c r="K22" s="4">
        <f t="shared" si="2"/>
        <v>3200</v>
      </c>
    </row>
    <row r="23" spans="1:11">
      <c r="A23" s="12" t="s">
        <v>60</v>
      </c>
      <c r="B23" t="s">
        <v>61</v>
      </c>
      <c r="C23" t="s">
        <v>11</v>
      </c>
      <c r="D23" s="12" t="s">
        <v>62</v>
      </c>
      <c r="E23" s="3">
        <v>44620</v>
      </c>
      <c r="F23" s="3">
        <v>44651</v>
      </c>
      <c r="G23" s="4">
        <v>1104.8399999999999</v>
      </c>
      <c r="H23">
        <v>40</v>
      </c>
      <c r="I23" s="3">
        <v>44645</v>
      </c>
      <c r="J23">
        <f t="shared" si="1"/>
        <v>-6</v>
      </c>
      <c r="K23" s="4">
        <f t="shared" si="2"/>
        <v>-6629.0399999999991</v>
      </c>
    </row>
    <row r="24" spans="1:11">
      <c r="A24" s="12" t="s">
        <v>63</v>
      </c>
      <c r="B24" t="s">
        <v>64</v>
      </c>
      <c r="C24" t="s">
        <v>11</v>
      </c>
      <c r="D24" s="12" t="s">
        <v>65</v>
      </c>
      <c r="E24" s="3">
        <v>44635</v>
      </c>
      <c r="F24" s="3"/>
      <c r="G24" s="4">
        <v>369.81</v>
      </c>
      <c r="H24">
        <v>41</v>
      </c>
      <c r="I24" s="3">
        <v>44645</v>
      </c>
      <c r="J24">
        <f t="shared" si="1"/>
        <v>0</v>
      </c>
      <c r="K24" s="4">
        <f t="shared" si="2"/>
        <v>0</v>
      </c>
    </row>
    <row r="25" spans="1:11">
      <c r="A25" s="12" t="s">
        <v>48</v>
      </c>
      <c r="B25" t="s">
        <v>49</v>
      </c>
      <c r="C25" t="s">
        <v>50</v>
      </c>
      <c r="D25" s="12"/>
      <c r="E25" s="3">
        <v>44624</v>
      </c>
      <c r="F25" s="3"/>
      <c r="G25" s="4">
        <v>190.72</v>
      </c>
      <c r="H25">
        <v>48</v>
      </c>
      <c r="I25" s="3">
        <v>44624</v>
      </c>
      <c r="J25">
        <f t="shared" si="1"/>
        <v>0</v>
      </c>
      <c r="K25" s="4">
        <f t="shared" si="2"/>
        <v>0</v>
      </c>
    </row>
    <row r="26" spans="1:11">
      <c r="A26" s="12" t="s">
        <v>45</v>
      </c>
      <c r="B26" t="s">
        <v>46</v>
      </c>
      <c r="C26" t="s">
        <v>11</v>
      </c>
      <c r="D26" s="12" t="s">
        <v>19</v>
      </c>
      <c r="E26" s="3">
        <v>44651</v>
      </c>
      <c r="F26" s="3">
        <v>44651</v>
      </c>
      <c r="G26" s="4">
        <v>160</v>
      </c>
      <c r="H26">
        <v>51</v>
      </c>
      <c r="I26" s="3">
        <v>44678</v>
      </c>
      <c r="J26">
        <f t="shared" si="1"/>
        <v>27</v>
      </c>
      <c r="K26" s="4">
        <f>G26*J26</f>
        <v>4320</v>
      </c>
    </row>
    <row r="27" spans="1:11">
      <c r="A27" s="5" t="s">
        <v>13</v>
      </c>
      <c r="G27" s="6">
        <f>SUBTOTAL(109,G3:G26)</f>
        <v>10962.859999999999</v>
      </c>
      <c r="K27" s="7">
        <f>SUBTOTAL(109,K3:K26)</f>
        <v>2075.3699999999981</v>
      </c>
    </row>
    <row r="28" spans="1:11">
      <c r="A28" s="5"/>
      <c r="K28" s="8"/>
    </row>
    <row r="29" spans="1:11">
      <c r="C29" s="9"/>
      <c r="D29" s="10"/>
      <c r="F29" s="9" t="s">
        <v>14</v>
      </c>
      <c r="G29" s="11">
        <f>K27/G27</f>
        <v>0.18930917661996946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  <ignoredErrors>
    <ignoredError sqref="A5:A9 D5:D26 D3:D4 A3:A4 A11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dcterms:created xsi:type="dcterms:W3CDTF">2015-06-05T18:19:34Z</dcterms:created>
  <dcterms:modified xsi:type="dcterms:W3CDTF">2024-11-04T14:59:18Z</dcterms:modified>
</cp:coreProperties>
</file>